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制作明细排期" sheetId="1" r:id="rId1"/>
    <sheet name="阶段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<sst xmlns="http://schemas.openxmlformats.org/spreadsheetml/2006/main" count="92" uniqueCount="70">
  <si>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t>3D 电影制作完整流程排期表（1个月工期 / 含AI优化）</t>
  </si>
  <si>
    <t>阶段</t>
  </si>
  <si>
    <t>工作项</t>
  </si>
  <si>
    <t>内容说明</t>
  </si>
  <si>
    <t>传统用时(天)</t>
  </si>
  <si>
    <t>AI优化方式</t>
  </si>
  <si>
    <t>优化后用时(天)</t>
  </si>
  <si>
    <t>节省率</t>
  </si>
  <si>
    <t>前期 Pre-Production</t>
  </si>
  <si>
    <t>剧本/故事板撰写</t>
  </si>
  <si>
    <t>文字脚本、节奏、对白,故事文案</t>
  </si>
  <si>
    <t>Claude/ChatGPT 辅助写作、编写好故事脚本</t>
  </si>
  <si>
    <t>带分镜的影视剧本</t>
  </si>
  <si>
    <t>镜头构图、质感参考（这个部分之前基本没有，需自己找参考。在做过的片子中，Pinterestz中动画参考，材质参考等）</t>
  </si>
  <si>
    <t>Midjourney/SD 生成分镜、Lovart或者其他生成故事板的创作AI。生成故事板</t>
  </si>
  <si>
    <t>准备音乐素材</t>
  </si>
  <si>
    <t>找音乐</t>
  </si>
  <si>
    <t>Suno之类（生成优质的偏少）我们有配乐的优秀资源。</t>
  </si>
  <si>
    <t>准备剪辑素材</t>
  </si>
  <si>
    <t>找视频素材（毫无素材提供）</t>
  </si>
  <si>
    <t>通过AI生成镜头故事板，AI生成连贯的视频。（宣传片不是很合适）</t>
  </si>
  <si>
    <t>剪辑影片框架</t>
  </si>
  <si>
    <t>将音乐和视频素材进行初剪</t>
  </si>
  <si>
    <t>无（Ai剪辑是可以，但是剪的质量不行，没有灵魂，我们是制作高质量视频）</t>
  </si>
  <si>
    <t>外出拍摄整理工作</t>
  </si>
  <si>
    <t>拍摄计划，流程规划，拍摄要求等</t>
  </si>
  <si>
    <t>利用AI将拍摄需求编写成拍摄分镜脚本，路线规划。形成安排都可以AI搞定</t>
  </si>
  <si>
    <t>中期 Production</t>
  </si>
  <si>
    <t>模型资产获取并验证</t>
  </si>
  <si>
    <t>网上下载资产，外包制作</t>
  </si>
  <si>
    <t>AI生土——图生模型（Meshy/Tripo/Luma 文图生3D、Rodin）防城港机器人案例</t>
  </si>
  <si>
    <t>骨骼绑定/角色动画</t>
  </si>
  <si>
    <t>骨架、权重、控制器/动作/表情</t>
  </si>
  <si>
    <t>AccuRIG、Mixamo 自动绑定（看资产库内容，如果没有还是需要请专门外包）</t>
  </si>
  <si>
    <t>材质/贴图</t>
  </si>
  <si>
    <t>PBR 贴图、纹理</t>
  </si>
  <si>
    <t>Substance Sampler、SD 贴图</t>
  </si>
  <si>
    <t>三维搭建场景（非出屏）</t>
  </si>
  <si>
    <t>将资产合理搭建三维场景/制作动画</t>
  </si>
  <si>
    <t>AI生成/3D辅助AI生成。（通过白膜示意，给出白膜预演）利用AI渲染视频。</t>
  </si>
  <si>
    <t>出屏内容制作</t>
  </si>
  <si>
    <t>出屏内容轨迹/动画节奏</t>
  </si>
  <si>
    <t>自研轨迹工具</t>
  </si>
  <si>
    <t>3D出屏验证</t>
  </si>
  <si>
    <t>制作好内容后，大屏验证舒适性</t>
  </si>
  <si>
    <t>无</t>
  </si>
  <si>
    <t>后期 Post-Production</t>
  </si>
  <si>
    <t>精剪/音效</t>
  </si>
  <si>
    <t>所有镜头素材拿到/精剪/配音效</t>
  </si>
  <si>
    <t>音效部分可以AI提效</t>
  </si>
  <si>
    <t>渲染 Rendering</t>
  </si>
  <si>
    <t>渲染三维场景/出屏内容</t>
  </si>
  <si>
    <t>AI降噪 OptiX/OIDN、云渲染（一般同步进行，在晚上下班后挂着渲染，需求量大，时间紧，则需要农场渲染）</t>
  </si>
  <si>
    <t>包装合成</t>
  </si>
  <si>
    <t>影片特效包装镜头（地图/分类/字幕）</t>
  </si>
  <si>
    <t>部分镜头利用AI生成</t>
  </si>
  <si>
    <t>特效 VFX/FX/合成/调色</t>
  </si>
  <si>
    <t>粒子、流体、毛发，抠图，校色，合成</t>
  </si>
  <si>
    <t>Ai文生视频/图生视频</t>
  </si>
  <si>
    <t>素材2转3</t>
  </si>
  <si>
    <t>找徐一鸣转</t>
  </si>
  <si>
    <t>利用徐一鸣开发的工具/随时自己可转</t>
  </si>
  <si>
    <t>2D转3D剪辑</t>
  </si>
  <si>
    <t>成片、格式导出</t>
  </si>
  <si>
    <t>自动剪辑、智能转码</t>
  </si>
  <si>
    <t>合计</t>
  </si>
  <si>
    <t>全部</t>
  </si>
  <si>
    <t>阶段汇总（自动统计）</t>
  </si>
  <si>
    <t>AI后用时(天)</t>
  </si>
  <si>
    <t>占总工期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</si>
</sst>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1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9" fontId="0" fillId="4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9" fontId="0" fillId="5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9" fontId="0" fillId="6" borderId="1" xfId="0" applyNumberFormat="1" applyFill="1" applyBorder="1">
      <alignment vertical="center"/>
    </xf>
    <xf numFmtId="0" fontId="2" fillId="7" borderId="1" xfId="0" applyFont="1" applyFill="1" applyBorder="1">
      <alignment vertical="center"/>
    </xf>
    <xf numFmtId="9" fontId="2" fillId="7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9" fontId="0" fillId="4" borderId="1" xfId="0" applyNumberForma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9" fontId="0" fillId="5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9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145" zoomScaleNormal="145" workbookViewId="0">
      <pane ySplit="1" topLeftCell="A9" activePane="bottomLeft" state="frozenSplit"/>
      <selection/>
      <selection pane="bottomLeft" activeCell="A2" sqref="A2:D21"/>
    </sheetView>
  </sheetViews>
  <sheetFormatPr defaultColWidth="9" defaultRowHeight="13.5" outlineLevelCol="6"/>
  <cols>
    <col min="1" max="1" width="20.625" customWidth="1"/>
    <col min="2" max="2" width="20.0833333333333" customWidth="1"/>
    <col min="3" max="3" width="32.575" customWidth="1"/>
    <col min="4" max="4" width="12.625" style="11" customWidth="1"/>
    <col min="5" max="5" width="65.9333333333333" customWidth="1"/>
    <col min="6" max="6" width="14.2833333333333" customWidth="1"/>
    <col min="7" max="7" width="9.62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60" customHeight="1" spans="1:7">
      <c r="A3" s="12" t="s">
        <v>8</v>
      </c>
      <c r="B3" s="12" t="s">
        <v>9</v>
      </c>
      <c r="C3" s="12" t="s">
        <v>10</v>
      </c>
      <c r="D3" s="13">
        <v>2</v>
      </c>
      <c r="E3" s="13" t="s">
        <v>11</v>
      </c>
      <c r="F3" s="12">
        <v>1</v>
      </c>
      <c r="G3" s="14">
        <f>IF(D3=0,0,(D3-F3)/D3)</f>
        <v>0.5</v>
      </c>
    </row>
    <row r="4" ht="65" customHeight="1" spans="1:7">
      <c r="A4" s="12" t="s">
        <v>8</v>
      </c>
      <c r="B4" s="12" t="s">
        <v>12</v>
      </c>
      <c r="C4" s="15" t="s">
        <v>13</v>
      </c>
      <c r="D4" s="13">
        <v>1</v>
      </c>
      <c r="E4" s="13" t="s">
        <v>14</v>
      </c>
      <c r="F4" s="12">
        <v>0.5</v>
      </c>
      <c r="G4" s="14">
        <f>IF(D4=0,0,(D4-F4)/D4)</f>
        <v>0.5</v>
      </c>
    </row>
    <row r="5" ht="39" customHeight="1" spans="1:7">
      <c r="A5" s="12" t="s">
        <v>8</v>
      </c>
      <c r="B5" s="12" t="s">
        <v>15</v>
      </c>
      <c r="C5" s="12" t="s">
        <v>16</v>
      </c>
      <c r="D5" s="13">
        <v>0.5</v>
      </c>
      <c r="E5" s="13" t="s">
        <v>17</v>
      </c>
      <c r="F5" s="12">
        <v>0</v>
      </c>
      <c r="G5" s="14">
        <f>IF(D5=0,0,(D5-F5)/D5)</f>
        <v>1</v>
      </c>
    </row>
    <row r="6" ht="37" customHeight="1" spans="1:7">
      <c r="A6" s="12" t="s">
        <v>8</v>
      </c>
      <c r="B6" s="12" t="s">
        <v>18</v>
      </c>
      <c r="C6" s="12" t="s">
        <v>19</v>
      </c>
      <c r="D6" s="13">
        <v>3</v>
      </c>
      <c r="E6" s="13" t="s">
        <v>20</v>
      </c>
      <c r="F6" s="12">
        <v>2</v>
      </c>
      <c r="G6" s="14">
        <v>0</v>
      </c>
    </row>
    <row r="7" ht="29" customHeight="1" spans="1:7">
      <c r="A7" s="12" t="s">
        <v>8</v>
      </c>
      <c r="B7" s="12" t="s">
        <v>21</v>
      </c>
      <c r="C7" s="12" t="s">
        <v>22</v>
      </c>
      <c r="D7" s="13">
        <v>2</v>
      </c>
      <c r="E7" s="13" t="s">
        <v>23</v>
      </c>
      <c r="F7" s="12">
        <v>2</v>
      </c>
      <c r="G7" s="14">
        <f>IF(D7=0,0,(D7-F7)/D7)</f>
        <v>0</v>
      </c>
    </row>
    <row r="8" ht="35" customHeight="1" spans="1:7">
      <c r="A8" s="12" t="s">
        <v>8</v>
      </c>
      <c r="B8" s="12" t="s">
        <v>24</v>
      </c>
      <c r="C8" s="12" t="s">
        <v>25</v>
      </c>
      <c r="D8" s="13">
        <v>1</v>
      </c>
      <c r="E8" s="12" t="s">
        <v>26</v>
      </c>
      <c r="F8" s="12">
        <v>0.5</v>
      </c>
      <c r="G8" s="14">
        <f>IF(D8=0,0,(D8-F8)/D8)</f>
        <v>0.5</v>
      </c>
    </row>
    <row r="9" ht="51" customHeight="1" spans="1:7">
      <c r="A9" s="16" t="s">
        <v>27</v>
      </c>
      <c r="B9" s="16" t="s">
        <v>28</v>
      </c>
      <c r="C9" s="16" t="s">
        <v>29</v>
      </c>
      <c r="D9" s="17">
        <v>1</v>
      </c>
      <c r="E9" s="16" t="s">
        <v>30</v>
      </c>
      <c r="F9" s="16">
        <v>0.5</v>
      </c>
      <c r="G9" s="18">
        <f>IF(D9=0,0,(D9-F9)/D9)</f>
        <v>0.5</v>
      </c>
    </row>
    <row r="10" ht="38" customHeight="1" spans="1:7">
      <c r="A10" s="16" t="s">
        <v>27</v>
      </c>
      <c r="B10" s="16" t="s">
        <v>31</v>
      </c>
      <c r="C10" s="16" t="s">
        <v>32</v>
      </c>
      <c r="D10" s="17">
        <v>3</v>
      </c>
      <c r="E10" s="16" t="s">
        <v>33</v>
      </c>
      <c r="F10" s="16">
        <v>0.5</v>
      </c>
      <c r="G10" s="18">
        <f>IF(D10=0,0,(D10-F10)/D10)</f>
        <v>0.833333333333333</v>
      </c>
    </row>
    <row r="11" ht="32" customHeight="1" spans="1:7">
      <c r="A11" s="16" t="s">
        <v>27</v>
      </c>
      <c r="B11" s="16" t="s">
        <v>34</v>
      </c>
      <c r="C11" s="16" t="s">
        <v>35</v>
      </c>
      <c r="D11" s="17">
        <v>0.5</v>
      </c>
      <c r="E11" s="16" t="s">
        <v>36</v>
      </c>
      <c r="F11" s="16">
        <v>0</v>
      </c>
      <c r="G11" s="18">
        <f>IF(D11=0,0,(D11-F11)/D11)</f>
        <v>1</v>
      </c>
    </row>
    <row r="12" ht="34" customHeight="1" spans="1:7">
      <c r="A12" s="16" t="s">
        <v>27</v>
      </c>
      <c r="B12" s="16" t="s">
        <v>37</v>
      </c>
      <c r="C12" s="16" t="s">
        <v>38</v>
      </c>
      <c r="D12" s="17">
        <v>3</v>
      </c>
      <c r="E12" s="16" t="s">
        <v>39</v>
      </c>
      <c r="F12" s="16">
        <v>1</v>
      </c>
      <c r="G12" s="18">
        <f>IF(D12=0,0,(D12-F12)/D12)</f>
        <v>0.666666666666667</v>
      </c>
    </row>
    <row r="13" ht="32" customHeight="1" spans="1:7">
      <c r="A13" s="16" t="s">
        <v>27</v>
      </c>
      <c r="B13" s="16" t="s">
        <v>40</v>
      </c>
      <c r="C13" s="16" t="s">
        <v>41</v>
      </c>
      <c r="D13" s="17">
        <v>5</v>
      </c>
      <c r="E13" s="16" t="s">
        <v>42</v>
      </c>
      <c r="F13" s="16">
        <v>2</v>
      </c>
      <c r="G13" s="18">
        <f>IF(D13=0,0,(D13-F13)/D13)</f>
        <v>0.6</v>
      </c>
    </row>
    <row r="14" ht="40" customHeight="1" spans="1:7">
      <c r="A14" s="16" t="s">
        <v>27</v>
      </c>
      <c r="B14" s="16" t="s">
        <v>43</v>
      </c>
      <c r="C14" s="16" t="s">
        <v>44</v>
      </c>
      <c r="D14" s="17">
        <v>0.5</v>
      </c>
      <c r="E14" s="16" t="s">
        <v>45</v>
      </c>
      <c r="F14" s="16">
        <v>0.5</v>
      </c>
      <c r="G14" s="18">
        <f>IF(D14=0,0,(D14-F14)/D14)</f>
        <v>0</v>
      </c>
    </row>
    <row r="15" ht="42" customHeight="1" spans="1:7">
      <c r="A15" s="19" t="s">
        <v>46</v>
      </c>
      <c r="B15" s="19" t="s">
        <v>47</v>
      </c>
      <c r="C15" s="19" t="s">
        <v>48</v>
      </c>
      <c r="D15" s="20">
        <v>1</v>
      </c>
      <c r="E15" s="19" t="s">
        <v>49</v>
      </c>
      <c r="F15" s="19">
        <v>0.8</v>
      </c>
      <c r="G15" s="21">
        <f>IF(D15=0,0,(D15-F15)/D15)</f>
        <v>0.2</v>
      </c>
    </row>
    <row r="16" ht="55" customHeight="1" spans="1:7">
      <c r="A16" s="19" t="s">
        <v>46</v>
      </c>
      <c r="B16" s="19" t="s">
        <v>50</v>
      </c>
      <c r="C16" s="19" t="s">
        <v>51</v>
      </c>
      <c r="D16" s="20">
        <v>0</v>
      </c>
      <c r="E16" s="22" t="s">
        <v>52</v>
      </c>
      <c r="F16" s="19">
        <v>0</v>
      </c>
      <c r="G16" s="21">
        <f>IF(D16=0,0,(D16-F16)/D16)</f>
        <v>0</v>
      </c>
    </row>
    <row r="17" ht="55" customHeight="1" spans="1:7">
      <c r="A17" s="19" t="s">
        <v>46</v>
      </c>
      <c r="B17" s="19" t="s">
        <v>53</v>
      </c>
      <c r="C17" s="19" t="s">
        <v>54</v>
      </c>
      <c r="D17" s="20">
        <v>3</v>
      </c>
      <c r="E17" s="22" t="s">
        <v>55</v>
      </c>
      <c r="F17" s="19">
        <v>2</v>
      </c>
      <c r="G17" s="21">
        <v>0</v>
      </c>
    </row>
    <row r="18" ht="25" customHeight="1" spans="1:7">
      <c r="A18" s="19" t="s">
        <v>46</v>
      </c>
      <c r="B18" s="19" t="s">
        <v>56</v>
      </c>
      <c r="C18" s="19" t="s">
        <v>57</v>
      </c>
      <c r="D18" s="20">
        <v>2.5</v>
      </c>
      <c r="E18" s="19" t="s">
        <v>58</v>
      </c>
      <c r="F18" s="19">
        <v>1.5</v>
      </c>
      <c r="G18" s="21">
        <f>IF(D18=0,0,(D18-F18)/D18)</f>
        <v>0.4</v>
      </c>
    </row>
    <row r="19" ht="33" customHeight="1" spans="1:7">
      <c r="A19" s="19" t="s">
        <v>46</v>
      </c>
      <c r="B19" s="19" t="s">
        <v>59</v>
      </c>
      <c r="C19" s="19" t="s">
        <v>60</v>
      </c>
      <c r="D19" s="20">
        <v>0.5</v>
      </c>
      <c r="E19" s="19" t="s">
        <v>61</v>
      </c>
      <c r="F19" s="19">
        <v>0</v>
      </c>
      <c r="G19" s="21">
        <f>IF(D19=0,0,(D19-F19)/D19)</f>
        <v>1</v>
      </c>
    </row>
    <row r="20" ht="45" customHeight="1" spans="1:7">
      <c r="A20" s="19" t="s">
        <v>46</v>
      </c>
      <c r="B20" s="19" t="s">
        <v>62</v>
      </c>
      <c r="C20" s="19" t="s">
        <v>63</v>
      </c>
      <c r="D20" s="20">
        <v>0.5</v>
      </c>
      <c r="E20" s="19" t="s">
        <v>64</v>
      </c>
      <c r="F20" s="19">
        <v>0.2</v>
      </c>
      <c r="G20" s="21">
        <f>IF(D20=0,0,(D20-F20)/D20)</f>
        <v>0.6</v>
      </c>
    </row>
    <row r="21" ht="62" customHeight="1" spans="1:7">
      <c r="A21" s="23" t="s">
        <v>65</v>
      </c>
      <c r="B21" s="23" t="s">
        <v>66</v>
      </c>
      <c r="C21" s="23"/>
      <c r="D21" s="24">
        <f>SUM(D3:D20)</f>
        <v>30</v>
      </c>
      <c r="E21" s="23"/>
      <c r="F21" s="23">
        <f>SUM(F3:F20)</f>
        <v>15</v>
      </c>
      <c r="G21" s="25">
        <f>IF(D21=0,0,(D21-F21)/D21)</f>
        <v>0.5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22.625" customWidth="1"/>
    <col min="2" max="3" width="14.625" customWidth="1"/>
    <col min="4" max="5" width="10.625" customWidth="1"/>
  </cols>
  <sheetData>
    <row r="1" ht="18.75" spans="1:5">
      <c r="A1" s="1" t="s">
        <v>67</v>
      </c>
      <c r="B1" s="1"/>
      <c r="C1" s="1"/>
      <c r="D1" s="1"/>
      <c r="E1" s="1"/>
    </row>
    <row r="2" spans="1:5">
      <c r="A2" s="2" t="s">
        <v>1</v>
      </c>
      <c r="B2" s="2" t="s">
        <v>4</v>
      </c>
      <c r="C2" s="2" t="s">
        <v>68</v>
      </c>
      <c r="D2" s="2" t="s">
        <v>7</v>
      </c>
      <c r="E2" s="2" t="s">
        <v>69</v>
      </c>
    </row>
    <row r="3" spans="1:5">
      <c r="A3" s="3" t="s">
        <v>8</v>
      </c>
      <c r="B3" s="3">
        <f>SUMIF(制作明细排期!A:A,A3,制作明细排期!D:D)</f>
        <v>9.5</v>
      </c>
      <c r="C3" s="3">
        <f>SUMIF(制作明细排期!A:A,A3,制作明细排期!F:F)</f>
        <v>6</v>
      </c>
      <c r="D3" s="4">
        <f>IF(B3=0,0,(B3-C3)/B3)</f>
        <v>0.368421052631579</v>
      </c>
      <c r="E3" s="4">
        <f>B3/SUM(B$3:B$5)</f>
        <v>0.316666666666667</v>
      </c>
    </row>
    <row r="4" spans="1:5">
      <c r="A4" s="5" t="s">
        <v>27</v>
      </c>
      <c r="B4" s="5">
        <f>SUMIF(制作明细排期!A:A,A4,制作明细排期!D:D)</f>
        <v>13</v>
      </c>
      <c r="C4" s="5">
        <f>SUMIF(制作明细排期!A:A,A4,制作明细排期!F:F)</f>
        <v>4.5</v>
      </c>
      <c r="D4" s="6">
        <f>IF(B4=0,0,(B4-C4)/B4)</f>
        <v>0.653846153846154</v>
      </c>
      <c r="E4" s="6">
        <f>B4/SUM(B$3:B$5)</f>
        <v>0.433333333333333</v>
      </c>
    </row>
    <row r="5" spans="1:5">
      <c r="A5" s="7" t="s">
        <v>46</v>
      </c>
      <c r="B5" s="7">
        <f>SUMIF(制作明细排期!A:A,A5,制作明细排期!D:D)</f>
        <v>7.5</v>
      </c>
      <c r="C5" s="7">
        <f>SUMIF(制作明细排期!A:A,A5,制作明细排期!F:F)</f>
        <v>4.5</v>
      </c>
      <c r="D5" s="8">
        <f>IF(B5=0,0,(B5-C5)/B5)</f>
        <v>0.4</v>
      </c>
      <c r="E5" s="8">
        <f>B5/SUM(B$3:B$5)</f>
        <v>0.25</v>
      </c>
    </row>
    <row r="6" spans="1:5">
      <c r="A6" s="9" t="s">
        <v>65</v>
      </c>
      <c r="B6" s="9">
        <f>SUM(B3:B5)</f>
        <v>30</v>
      </c>
      <c r="C6" s="9">
        <f>SUM(C3:C5)</f>
        <v>15</v>
      </c>
      <c r="D6" s="10">
        <f>IF(B6=0,0,(B6-C6)/B6)</f>
        <v>0.5</v>
      </c>
      <c r="E6" s="10">
        <f>B6/B6</f>
        <v>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制作明细排期</vt:lpstr>
      <vt:lpstr>阶段汇总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</dc:creator>
  <cp:lastModifiedBy>阿克伦之子</cp:lastModifiedBy>
  <dcterms:created xsi:type="dcterms:W3CDTF">2026-06-03T03:52:00Z</dcterms:created>
  <dcterms:modified xsi:type="dcterms:W3CDTF">2026-06-03T09:17:14Z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24E33358E7B6467EB1498F5E3F34AA9E_13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